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730" windowHeight="9990"/>
  </bookViews>
  <sheets>
    <sheet name="Szczegółowy wykaz cen 8.1" sheetId="1" r:id="rId1"/>
  </sheets>
  <definedNames>
    <definedName name="_xlnm.Print_Area" localSheetId="0">'Szczegółowy wykaz cen 8.1'!$A$1:$J$90</definedName>
  </definedNames>
  <calcPr calcId="125725"/>
</workbook>
</file>

<file path=xl/calcChain.xml><?xml version="1.0" encoding="utf-8"?>
<calcChain xmlns="http://schemas.openxmlformats.org/spreadsheetml/2006/main">
  <c r="C81" i="1"/>
  <c r="C29" l="1"/>
  <c r="F75"/>
  <c r="C55"/>
  <c r="F52"/>
  <c r="F49"/>
  <c r="F46"/>
  <c r="F43"/>
  <c r="F40"/>
  <c r="F37"/>
  <c r="F34"/>
  <c r="F26"/>
  <c r="F23"/>
  <c r="F20"/>
  <c r="F8"/>
</calcChain>
</file>

<file path=xl/sharedStrings.xml><?xml version="1.0" encoding="utf-8"?>
<sst xmlns="http://schemas.openxmlformats.org/spreadsheetml/2006/main" count="212" uniqueCount="65">
  <si>
    <t>1.6</t>
  </si>
  <si>
    <t>1.5</t>
  </si>
  <si>
    <t>KOMUNIKACJA</t>
  </si>
  <si>
    <t>SALA ZABAW</t>
  </si>
  <si>
    <t>SZATNIA</t>
  </si>
  <si>
    <t>1.7</t>
  </si>
  <si>
    <r>
      <t>m</t>
    </r>
    <r>
      <rPr>
        <b/>
        <vertAlign val="superscript"/>
        <sz val="14"/>
        <color theme="1"/>
        <rFont val="Calibri"/>
        <family val="2"/>
        <charset val="238"/>
        <scheme val="minor"/>
      </rPr>
      <t>2</t>
    </r>
    <r>
      <rPr>
        <b/>
        <sz val="14"/>
        <color theme="1"/>
        <rFont val="Calibri"/>
        <family val="2"/>
        <charset val="238"/>
        <scheme val="minor"/>
      </rPr>
      <t xml:space="preserve"> </t>
    </r>
  </si>
  <si>
    <t>1.8</t>
  </si>
  <si>
    <t>W C</t>
  </si>
  <si>
    <t>1.9</t>
  </si>
  <si>
    <t>KOMUNIKACJA (przedsionek - wiatrołap)</t>
  </si>
  <si>
    <t>1.10</t>
  </si>
  <si>
    <t>1.12</t>
  </si>
  <si>
    <t>SALA RYTMIKI</t>
  </si>
  <si>
    <t>KOMUNIKACJA Klatka schodowa</t>
  </si>
  <si>
    <t>1.11</t>
  </si>
  <si>
    <t>Magazyn wyposażenia przy sali rytmiki</t>
  </si>
  <si>
    <t>R. elektryczne</t>
  </si>
  <si>
    <t>R. instalacyjne</t>
  </si>
  <si>
    <t>R. budowlane</t>
  </si>
  <si>
    <t>Powieżchnia</t>
  </si>
  <si>
    <t>Wysokpść</t>
  </si>
  <si>
    <t>Obwód</t>
  </si>
  <si>
    <r>
      <t>m</t>
    </r>
    <r>
      <rPr>
        <b/>
        <vertAlign val="superscript"/>
        <sz val="16"/>
        <color theme="1"/>
        <rFont val="Calibri"/>
        <family val="2"/>
        <charset val="238"/>
        <scheme val="minor"/>
      </rPr>
      <t>2</t>
    </r>
    <r>
      <rPr>
        <b/>
        <sz val="16"/>
        <color theme="1"/>
        <rFont val="Calibri"/>
        <family val="2"/>
        <charset val="238"/>
        <scheme val="minor"/>
      </rPr>
      <t xml:space="preserve"> </t>
    </r>
  </si>
  <si>
    <t>2.2</t>
  </si>
  <si>
    <t>GABINET LOGOPEDYCZNY</t>
  </si>
  <si>
    <t>2.4</t>
  </si>
  <si>
    <t>SALA ODPOCZYNKU</t>
  </si>
  <si>
    <t>2.6</t>
  </si>
  <si>
    <t>Łazienka</t>
  </si>
  <si>
    <t>2.7</t>
  </si>
  <si>
    <t>2.8</t>
  </si>
  <si>
    <t>2.9</t>
  </si>
  <si>
    <t>GABINET DYREKCJI</t>
  </si>
  <si>
    <r>
      <t>m</t>
    </r>
    <r>
      <rPr>
        <b/>
        <vertAlign val="superscript"/>
        <sz val="14"/>
        <rFont val="Calibri"/>
        <family val="2"/>
        <charset val="238"/>
        <scheme val="minor"/>
      </rPr>
      <t>2</t>
    </r>
    <r>
      <rPr>
        <b/>
        <sz val="14"/>
        <rFont val="Calibri"/>
        <family val="2"/>
        <charset val="238"/>
        <scheme val="minor"/>
      </rPr>
      <t xml:space="preserve"> </t>
    </r>
  </si>
  <si>
    <t>2.10</t>
  </si>
  <si>
    <t>2.12</t>
  </si>
  <si>
    <t>Izolacje przeciwwilgociowe i przeciwwodne z folii polietylenowej szerokiej - membrama paroprzepuszczalna</t>
  </si>
  <si>
    <t>m2</t>
  </si>
  <si>
    <t>Ołacenie połaci dachowych łatami 60X40 mm o rozstawie do 16 cm z tarcicy nasyconej</t>
  </si>
  <si>
    <t>Pokrycie dachów dachówką - karpiówka ceramiczna w koronkę</t>
  </si>
  <si>
    <t>Pokrycie dachów papą na podłożu z twardych płyt z wełny mineralnej, trzy warstwy papy asfaltowej</t>
  </si>
  <si>
    <t>Obróbki przy szer. w rozwinięciu ponad 25 cm - z blachy z cynkowo-tytanowej gr 0,6mm</t>
  </si>
  <si>
    <t>Rynny dachowe półokrągłe o śr. 15 cm - z blachy z cynkowo-tytanowej gr 0,6mm</t>
  </si>
  <si>
    <t>m</t>
  </si>
  <si>
    <t>Instalacja odgromowa</t>
  </si>
  <si>
    <t>R. rozbiórkowe</t>
  </si>
  <si>
    <t xml:space="preserve"> S</t>
  </si>
  <si>
    <t>Nr pom.</t>
  </si>
  <si>
    <t>PARTER - Koszty kwalifikowane</t>
  </si>
  <si>
    <t>PIĘTRO - Koszty kwalifikowane</t>
  </si>
  <si>
    <t>DACH - Koszty kwalifikowane</t>
  </si>
  <si>
    <t>PIĘTRO - Koszty nie kwalifikowane</t>
  </si>
  <si>
    <t>Zestawienie kosztów</t>
  </si>
  <si>
    <t>Zagospodarowanie terenu - Koszty kwalifikowalne</t>
  </si>
  <si>
    <t>wykonanie nowego placu zabaw dla dzieci lokalizowanego w tylnej części
działki za budynkiem przedszkola zgodnie z wymogami PFU</t>
  </si>
  <si>
    <t>szt</t>
  </si>
  <si>
    <t>Zagospodarowanie terenu - Koszty nie kwalifikowalne</t>
  </si>
  <si>
    <t>nową barierkę zabezpieczającą przed wybieganiem dzieci z wyjścia głównego na jezdnię,</t>
  </si>
  <si>
    <t>zł</t>
  </si>
  <si>
    <t>Zł</t>
  </si>
  <si>
    <t>Wartość netto :</t>
  </si>
  <si>
    <t>VAT :</t>
  </si>
  <si>
    <t>Wartość brutto :</t>
  </si>
  <si>
    <t>Wartość zadania ogółem</t>
  </si>
</sst>
</file>

<file path=xl/styles.xml><?xml version="1.0" encoding="utf-8"?>
<styleSheet xmlns="http://schemas.openxmlformats.org/spreadsheetml/2006/main">
  <numFmts count="1">
    <numFmt numFmtId="164" formatCode="#,##0.00\ &quot;zł&quot;"/>
  </numFmts>
  <fonts count="32">
    <font>
      <sz val="11"/>
      <color theme="1"/>
      <name val="Czcionka tekstu podstawowego"/>
      <family val="2"/>
      <charset val="238"/>
    </font>
    <font>
      <b/>
      <sz val="14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vertAlign val="superscript"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1"/>
      <name val="Czcionka tekstu podstawowego"/>
      <family val="2"/>
      <charset val="238"/>
    </font>
    <font>
      <sz val="12"/>
      <color theme="1"/>
      <name val="Czcionka tekstu podstawowego"/>
      <family val="2"/>
      <charset val="238"/>
    </font>
    <font>
      <b/>
      <sz val="14"/>
      <color theme="1"/>
      <name val="Czcionka tekstu podstawowego"/>
      <charset val="238"/>
    </font>
    <font>
      <b/>
      <sz val="12"/>
      <color theme="1"/>
      <name val="Calibri"/>
      <family val="2"/>
      <charset val="238"/>
      <scheme val="minor"/>
    </font>
    <font>
      <b/>
      <sz val="12"/>
      <color theme="1"/>
      <name val="Czcionka tekstu podstawowego"/>
      <family val="2"/>
      <charset val="238"/>
    </font>
    <font>
      <b/>
      <sz val="12"/>
      <color theme="1"/>
      <name val="Czcionka tekstu podstawowego"/>
      <charset val="238"/>
    </font>
    <font>
      <b/>
      <sz val="16"/>
      <color theme="1"/>
      <name val="Czcionka tekstu podstawowego"/>
      <family val="2"/>
      <charset val="238"/>
    </font>
    <font>
      <b/>
      <sz val="16"/>
      <color theme="1"/>
      <name val="Calibri"/>
      <family val="2"/>
      <charset val="238"/>
      <scheme val="minor"/>
    </font>
    <font>
      <b/>
      <vertAlign val="superscript"/>
      <sz val="16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vertAlign val="superscript"/>
      <sz val="14"/>
      <name val="Calibri"/>
      <family val="2"/>
      <charset val="238"/>
      <scheme val="minor"/>
    </font>
    <font>
      <b/>
      <sz val="14"/>
      <name val="Czcionka tekstu podstawowego"/>
      <family val="2"/>
      <charset val="238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zcionka tekstu podstawowego"/>
      <family val="2"/>
      <charset val="238"/>
    </font>
    <font>
      <b/>
      <sz val="12"/>
      <name val="Calibri"/>
      <family val="2"/>
      <charset val="238"/>
      <scheme val="minor"/>
    </font>
    <font>
      <sz val="11"/>
      <color theme="0"/>
      <name val="Czcionka tekstu podstawowego"/>
      <family val="2"/>
      <charset val="238"/>
    </font>
    <font>
      <b/>
      <sz val="36"/>
      <color theme="1"/>
      <name val="Symbol"/>
      <family val="1"/>
      <charset val="2"/>
    </font>
    <font>
      <b/>
      <sz val="14"/>
      <name val="Czcionka tekstu podstawowego"/>
      <charset val="238"/>
    </font>
    <font>
      <b/>
      <sz val="16"/>
      <color theme="1"/>
      <name val="Czcionka tekstu podstawowego"/>
      <charset val="238"/>
    </font>
    <font>
      <sz val="11"/>
      <color theme="0" tint="-0.14999847407452621"/>
      <name val="Czcionka tekstu podstawowego"/>
      <family val="2"/>
      <charset val="238"/>
    </font>
    <font>
      <b/>
      <sz val="28"/>
      <color theme="1"/>
      <name val="Czcionka tekstu podstawowego"/>
      <charset val="238"/>
    </font>
    <font>
      <b/>
      <sz val="48"/>
      <color theme="1"/>
      <name val="Symbol"/>
      <family val="1"/>
      <charset val="2"/>
    </font>
    <font>
      <b/>
      <sz val="18"/>
      <color theme="1"/>
      <name val="Czcionka tekstu podstawowego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1" fillId="0" borderId="0" xfId="0" applyFont="1"/>
    <xf numFmtId="0" fontId="6" fillId="0" borderId="1" xfId="0" applyFont="1" applyBorder="1" applyAlignment="1">
      <alignment wrapText="1"/>
    </xf>
    <xf numFmtId="0" fontId="3" fillId="0" borderId="1" xfId="0" applyFont="1" applyBorder="1"/>
    <xf numFmtId="0" fontId="4" fillId="0" borderId="1" xfId="0" applyFont="1" applyFill="1" applyBorder="1"/>
    <xf numFmtId="164" fontId="3" fillId="0" borderId="1" xfId="0" applyNumberFormat="1" applyFont="1" applyBorder="1" applyAlignment="1">
      <alignment horizontal="center"/>
    </xf>
    <xf numFmtId="164" fontId="0" fillId="0" borderId="0" xfId="0" applyNumberFormat="1"/>
    <xf numFmtId="0" fontId="0" fillId="0" borderId="0" xfId="0"/>
    <xf numFmtId="0" fontId="10" fillId="0" borderId="1" xfId="0" applyFont="1" applyBorder="1"/>
    <xf numFmtId="0" fontId="8" fillId="0" borderId="0" xfId="0" applyFont="1"/>
    <xf numFmtId="0" fontId="7" fillId="0" borderId="0" xfId="0" applyFont="1"/>
    <xf numFmtId="0" fontId="16" fillId="0" borderId="1" xfId="0" applyFont="1" applyFill="1" applyBorder="1"/>
    <xf numFmtId="0" fontId="18" fillId="0" borderId="0" xfId="0" applyFont="1"/>
    <xf numFmtId="0" fontId="20" fillId="0" borderId="1" xfId="0" applyFont="1" applyBorder="1" applyAlignment="1">
      <alignment wrapText="1"/>
    </xf>
    <xf numFmtId="0" fontId="21" fillId="0" borderId="1" xfId="0" applyFont="1" applyBorder="1"/>
    <xf numFmtId="0" fontId="22" fillId="0" borderId="0" xfId="0" applyFont="1"/>
    <xf numFmtId="0" fontId="23" fillId="0" borderId="1" xfId="0" applyFont="1" applyBorder="1"/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8" xfId="0" applyBorder="1"/>
    <xf numFmtId="0" fontId="3" fillId="0" borderId="14" xfId="0" applyFont="1" applyBorder="1"/>
    <xf numFmtId="164" fontId="3" fillId="0" borderId="15" xfId="0" applyNumberFormat="1" applyFont="1" applyBorder="1" applyAlignment="1">
      <alignment horizontal="center"/>
    </xf>
    <xf numFmtId="0" fontId="2" fillId="0" borderId="14" xfId="0" applyFont="1" applyBorder="1"/>
    <xf numFmtId="0" fontId="6" fillId="0" borderId="14" xfId="0" applyFont="1" applyBorder="1"/>
    <xf numFmtId="0" fontId="2" fillId="0" borderId="7" xfId="0" applyFont="1" applyBorder="1"/>
    <xf numFmtId="0" fontId="6" fillId="0" borderId="8" xfId="0" applyFont="1" applyBorder="1" applyAlignment="1">
      <alignment wrapText="1"/>
    </xf>
    <xf numFmtId="0" fontId="3" fillId="0" borderId="8" xfId="0" applyFont="1" applyBorder="1"/>
    <xf numFmtId="164" fontId="0" fillId="0" borderId="0" xfId="0" applyNumberFormat="1" applyBorder="1"/>
    <xf numFmtId="0" fontId="0" fillId="0" borderId="14" xfId="0" applyBorder="1"/>
    <xf numFmtId="0" fontId="0" fillId="0" borderId="7" xfId="0" applyBorder="1"/>
    <xf numFmtId="0" fontId="0" fillId="0" borderId="8" xfId="0" applyBorder="1" applyAlignment="1">
      <alignment wrapText="1"/>
    </xf>
    <xf numFmtId="0" fontId="19" fillId="0" borderId="14" xfId="0" applyFont="1" applyBorder="1"/>
    <xf numFmtId="0" fontId="20" fillId="0" borderId="14" xfId="0" applyFont="1" applyBorder="1"/>
    <xf numFmtId="0" fontId="19" fillId="0" borderId="7" xfId="0" applyFont="1" applyBorder="1"/>
    <xf numFmtId="0" fontId="20" fillId="0" borderId="8" xfId="0" applyFont="1" applyBorder="1" applyAlignment="1">
      <alignment wrapText="1"/>
    </xf>
    <xf numFmtId="0" fontId="21" fillId="0" borderId="8" xfId="0" applyFont="1" applyBorder="1"/>
    <xf numFmtId="0" fontId="4" fillId="0" borderId="14" xfId="0" applyFont="1" applyBorder="1"/>
    <xf numFmtId="0" fontId="4" fillId="0" borderId="1" xfId="0" applyFont="1" applyBorder="1"/>
    <xf numFmtId="0" fontId="8" fillId="0" borderId="0" xfId="0" applyFont="1"/>
    <xf numFmtId="0" fontId="16" fillId="0" borderId="14" xfId="0" applyFont="1" applyBorder="1"/>
    <xf numFmtId="0" fontId="16" fillId="0" borderId="1" xfId="0" applyFont="1" applyBorder="1"/>
    <xf numFmtId="0" fontId="16" fillId="0" borderId="1" xfId="0" applyFont="1" applyBorder="1" applyAlignment="1">
      <alignment wrapText="1"/>
    </xf>
    <xf numFmtId="0" fontId="4" fillId="0" borderId="8" xfId="0" applyFont="1" applyBorder="1"/>
    <xf numFmtId="164" fontId="9" fillId="0" borderId="17" xfId="0" applyNumberFormat="1" applyFont="1" applyBorder="1"/>
    <xf numFmtId="164" fontId="10" fillId="0" borderId="1" xfId="0" applyNumberFormat="1" applyFont="1" applyBorder="1" applyAlignment="1">
      <alignment horizontal="right"/>
    </xf>
    <xf numFmtId="164" fontId="4" fillId="2" borderId="1" xfId="0" applyNumberFormat="1" applyFont="1" applyFill="1" applyBorder="1"/>
    <xf numFmtId="164" fontId="4" fillId="2" borderId="15" xfId="0" applyNumberFormat="1" applyFont="1" applyFill="1" applyBorder="1"/>
    <xf numFmtId="164" fontId="11" fillId="0" borderId="12" xfId="0" applyNumberFormat="1" applyFont="1" applyBorder="1" applyAlignment="1">
      <alignment horizontal="right"/>
    </xf>
    <xf numFmtId="164" fontId="11" fillId="0" borderId="13" xfId="0" applyNumberFormat="1" applyFont="1" applyBorder="1" applyAlignment="1">
      <alignment horizontal="right"/>
    </xf>
    <xf numFmtId="0" fontId="25" fillId="0" borderId="23" xfId="0" applyFont="1" applyBorder="1" applyAlignment="1">
      <alignment vertical="center"/>
    </xf>
    <xf numFmtId="164" fontId="0" fillId="0" borderId="31" xfId="0" applyNumberFormat="1" applyBorder="1"/>
    <xf numFmtId="164" fontId="0" fillId="0" borderId="10" xfId="0" applyNumberFormat="1" applyBorder="1"/>
    <xf numFmtId="0" fontId="25" fillId="0" borderId="0" xfId="0" applyFont="1" applyBorder="1" applyAlignment="1">
      <alignment vertical="center"/>
    </xf>
    <xf numFmtId="0" fontId="16" fillId="0" borderId="41" xfId="0" applyFont="1" applyBorder="1"/>
    <xf numFmtId="0" fontId="16" fillId="0" borderId="42" xfId="0" applyFont="1" applyBorder="1" applyAlignment="1">
      <alignment wrapText="1"/>
    </xf>
    <xf numFmtId="0" fontId="16" fillId="0" borderId="42" xfId="0" applyFont="1" applyBorder="1"/>
    <xf numFmtId="0" fontId="16" fillId="0" borderId="42" xfId="0" applyFont="1" applyFill="1" applyBorder="1"/>
    <xf numFmtId="164" fontId="9" fillId="0" borderId="12" xfId="0" applyNumberFormat="1" applyFont="1" applyBorder="1" applyAlignment="1">
      <alignment horizontal="right"/>
    </xf>
    <xf numFmtId="164" fontId="10" fillId="2" borderId="1" xfId="0" applyNumberFormat="1" applyFont="1" applyFill="1" applyBorder="1" applyAlignment="1">
      <alignment horizontal="right"/>
    </xf>
    <xf numFmtId="164" fontId="9" fillId="0" borderId="10" xfId="0" applyNumberFormat="1" applyFont="1" applyBorder="1"/>
    <xf numFmtId="164" fontId="9" fillId="0" borderId="31" xfId="0" applyNumberFormat="1" applyFont="1" applyBorder="1" applyAlignment="1">
      <alignment horizontal="right"/>
    </xf>
    <xf numFmtId="164" fontId="4" fillId="0" borderId="2" xfId="0" applyNumberFormat="1" applyFont="1" applyBorder="1" applyAlignment="1">
      <alignment horizontal="center"/>
    </xf>
    <xf numFmtId="164" fontId="4" fillId="0" borderId="26" xfId="0" applyNumberFormat="1" applyFont="1" applyBorder="1" applyAlignment="1">
      <alignment horizontal="center"/>
    </xf>
    <xf numFmtId="164" fontId="4" fillId="0" borderId="27" xfId="0" applyNumberFormat="1" applyFont="1" applyBorder="1" applyAlignment="1">
      <alignment horizontal="center"/>
    </xf>
    <xf numFmtId="0" fontId="27" fillId="0" borderId="0" xfId="0" applyFont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164" fontId="4" fillId="0" borderId="1" xfId="0" applyNumberFormat="1" applyFont="1" applyBorder="1" applyAlignment="1">
      <alignment horizontal="center"/>
    </xf>
    <xf numFmtId="164" fontId="4" fillId="0" borderId="15" xfId="0" applyNumberFormat="1" applyFont="1" applyBorder="1" applyAlignment="1">
      <alignment horizontal="center"/>
    </xf>
    <xf numFmtId="0" fontId="13" fillId="0" borderId="16" xfId="0" applyFont="1" applyBorder="1" applyAlignment="1">
      <alignment horizontal="right" vertical="center"/>
    </xf>
    <xf numFmtId="0" fontId="13" fillId="0" borderId="9" xfId="0" applyFont="1" applyBorder="1" applyAlignment="1">
      <alignment horizontal="right" vertical="center"/>
    </xf>
    <xf numFmtId="0" fontId="14" fillId="0" borderId="0" xfId="0" applyFont="1" applyBorder="1" applyAlignment="1">
      <alignment horizontal="left" vertical="center"/>
    </xf>
    <xf numFmtId="0" fontId="14" fillId="0" borderId="17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25" fillId="0" borderId="21" xfId="0" applyFont="1" applyBorder="1" applyAlignment="1">
      <alignment vertical="center"/>
    </xf>
    <xf numFmtId="0" fontId="25" fillId="0" borderId="22" xfId="0" applyFont="1" applyBorder="1" applyAlignment="1">
      <alignment vertical="center"/>
    </xf>
    <xf numFmtId="164" fontId="12" fillId="0" borderId="12" xfId="0" applyNumberFormat="1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26" fillId="0" borderId="18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0" fillId="0" borderId="22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29" fillId="0" borderId="32" xfId="0" applyFont="1" applyBorder="1" applyAlignment="1">
      <alignment horizontal="right" vertical="center"/>
    </xf>
    <xf numFmtId="0" fontId="29" fillId="0" borderId="31" xfId="0" applyFont="1" applyBorder="1" applyAlignment="1">
      <alignment horizontal="right" vertical="center"/>
    </xf>
    <xf numFmtId="0" fontId="29" fillId="0" borderId="23" xfId="0" applyFont="1" applyBorder="1" applyAlignment="1">
      <alignment horizontal="right" vertical="center"/>
    </xf>
    <xf numFmtId="0" fontId="29" fillId="0" borderId="16" xfId="0" applyFont="1" applyBorder="1" applyAlignment="1">
      <alignment horizontal="right" vertical="center"/>
    </xf>
    <xf numFmtId="0" fontId="29" fillId="0" borderId="0" xfId="0" applyFont="1" applyBorder="1" applyAlignment="1">
      <alignment horizontal="right" vertical="center"/>
    </xf>
    <xf numFmtId="0" fontId="29" fillId="0" borderId="17" xfId="0" applyFont="1" applyBorder="1" applyAlignment="1">
      <alignment horizontal="right" vertical="center"/>
    </xf>
    <xf numFmtId="0" fontId="29" fillId="0" borderId="9" xfId="0" applyFont="1" applyBorder="1" applyAlignment="1">
      <alignment horizontal="right" vertical="center"/>
    </xf>
    <xf numFmtId="0" fontId="29" fillId="0" borderId="10" xfId="0" applyFont="1" applyBorder="1" applyAlignment="1">
      <alignment horizontal="right" vertical="center"/>
    </xf>
    <xf numFmtId="0" fontId="29" fillId="0" borderId="11" xfId="0" applyFont="1" applyBorder="1" applyAlignment="1">
      <alignment horizontal="right" vertical="center"/>
    </xf>
    <xf numFmtId="4" fontId="24" fillId="2" borderId="24" xfId="0" applyNumberFormat="1" applyFont="1" applyFill="1" applyBorder="1"/>
    <xf numFmtId="4" fontId="24" fillId="2" borderId="25" xfId="0" applyNumberFormat="1" applyFont="1" applyFill="1" applyBorder="1"/>
    <xf numFmtId="4" fontId="24" fillId="2" borderId="40" xfId="0" applyNumberFormat="1" applyFont="1" applyFill="1" applyBorder="1"/>
    <xf numFmtId="164" fontId="31" fillId="0" borderId="28" xfId="0" applyNumberFormat="1" applyFont="1" applyBorder="1" applyAlignment="1">
      <alignment horizontal="right"/>
    </xf>
    <xf numFmtId="164" fontId="31" fillId="0" borderId="29" xfId="0" applyNumberFormat="1" applyFont="1" applyBorder="1" applyAlignment="1">
      <alignment horizontal="right"/>
    </xf>
    <xf numFmtId="164" fontId="31" fillId="0" borderId="30" xfId="0" applyNumberFormat="1" applyFont="1" applyBorder="1" applyAlignment="1">
      <alignment horizontal="right"/>
    </xf>
    <xf numFmtId="4" fontId="28" fillId="2" borderId="33" xfId="0" applyNumberFormat="1" applyFont="1" applyFill="1" applyBorder="1"/>
    <xf numFmtId="4" fontId="28" fillId="2" borderId="34" xfId="0" applyNumberFormat="1" applyFont="1" applyFill="1" applyBorder="1"/>
    <xf numFmtId="4" fontId="28" fillId="2" borderId="35" xfId="0" applyNumberFormat="1" applyFont="1" applyFill="1" applyBorder="1"/>
    <xf numFmtId="4" fontId="28" fillId="2" borderId="36" xfId="0" applyNumberFormat="1" applyFont="1" applyFill="1" applyBorder="1"/>
    <xf numFmtId="4" fontId="28" fillId="2" borderId="0" xfId="0" applyNumberFormat="1" applyFont="1" applyFill="1" applyBorder="1"/>
    <xf numFmtId="4" fontId="28" fillId="2" borderId="37" xfId="0" applyNumberFormat="1" applyFont="1" applyFill="1" applyBorder="1"/>
    <xf numFmtId="4" fontId="28" fillId="2" borderId="38" xfId="0" applyNumberFormat="1" applyFont="1" applyFill="1" applyBorder="1"/>
    <xf numFmtId="4" fontId="28" fillId="2" borderId="10" xfId="0" applyNumberFormat="1" applyFont="1" applyFill="1" applyBorder="1"/>
    <xf numFmtId="4" fontId="28" fillId="2" borderId="39" xfId="0" applyNumberFormat="1" applyFont="1" applyFill="1" applyBorder="1"/>
    <xf numFmtId="0" fontId="13" fillId="0" borderId="32" xfId="0" applyFont="1" applyBorder="1" applyAlignment="1">
      <alignment horizontal="right" vertical="center"/>
    </xf>
    <xf numFmtId="0" fontId="14" fillId="0" borderId="31" xfId="0" applyFont="1" applyBorder="1" applyAlignment="1">
      <alignment horizontal="left" vertical="center"/>
    </xf>
    <xf numFmtId="0" fontId="14" fillId="0" borderId="23" xfId="0" applyFont="1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0"/>
  <sheetViews>
    <sheetView tabSelected="1" view="pageBreakPreview" topLeftCell="A334" zoomScaleNormal="85" zoomScaleSheetLayoutView="100" workbookViewId="0">
      <pane ySplit="1155" topLeftCell="A76" activePane="bottomLeft"/>
      <selection activeCell="L334" sqref="L1:W1048576"/>
      <selection pane="bottomLeft" activeCell="B87" sqref="B87"/>
    </sheetView>
  </sheetViews>
  <sheetFormatPr defaultRowHeight="14.25"/>
  <cols>
    <col min="2" max="2" width="39.625" customWidth="1"/>
    <col min="7" max="10" width="14.625" customWidth="1"/>
  </cols>
  <sheetData>
    <row r="1" spans="1:10" s="7" customFormat="1" ht="28.5" customHeight="1">
      <c r="A1" s="64" t="s">
        <v>53</v>
      </c>
      <c r="B1" s="64"/>
      <c r="C1" s="64"/>
      <c r="D1" s="64"/>
      <c r="E1" s="64"/>
      <c r="F1" s="64"/>
      <c r="G1" s="64"/>
      <c r="H1" s="64"/>
      <c r="I1" s="64"/>
      <c r="J1" s="64"/>
    </row>
    <row r="2" spans="1:10" s="7" customFormat="1" ht="15" customHeight="1" thickBot="1">
      <c r="A2" s="65"/>
      <c r="B2" s="65"/>
      <c r="C2" s="65"/>
      <c r="D2" s="65"/>
      <c r="E2" s="65"/>
      <c r="F2" s="65"/>
      <c r="G2" s="65"/>
      <c r="H2" s="65"/>
      <c r="I2" s="65"/>
      <c r="J2" s="65"/>
    </row>
    <row r="3" spans="1:10" ht="18">
      <c r="A3" s="66" t="s">
        <v>49</v>
      </c>
      <c r="B3" s="67"/>
      <c r="C3" s="67"/>
      <c r="D3" s="67"/>
      <c r="E3" s="67"/>
      <c r="F3" s="67"/>
      <c r="G3" s="67"/>
      <c r="H3" s="67"/>
      <c r="I3" s="67"/>
      <c r="J3" s="68"/>
    </row>
    <row r="4" spans="1:10" s="10" customFormat="1" ht="15">
      <c r="A4" s="20" t="s">
        <v>48</v>
      </c>
      <c r="B4" s="3"/>
      <c r="C4" s="69" t="s">
        <v>20</v>
      </c>
      <c r="D4" s="70"/>
      <c r="E4" s="3" t="s">
        <v>21</v>
      </c>
      <c r="F4" s="3" t="s">
        <v>22</v>
      </c>
      <c r="G4" s="5" t="s">
        <v>17</v>
      </c>
      <c r="H4" s="5" t="s">
        <v>18</v>
      </c>
      <c r="I4" s="5" t="s">
        <v>46</v>
      </c>
      <c r="J4" s="21" t="s">
        <v>19</v>
      </c>
    </row>
    <row r="5" spans="1:10" s="1" customFormat="1" ht="24" customHeight="1">
      <c r="A5" s="36" t="s">
        <v>1</v>
      </c>
      <c r="B5" s="37" t="s">
        <v>2</v>
      </c>
      <c r="C5" s="37">
        <v>23.2</v>
      </c>
      <c r="D5" s="37" t="s">
        <v>6</v>
      </c>
      <c r="E5" s="37">
        <v>3.24</v>
      </c>
      <c r="F5" s="37">
        <v>25</v>
      </c>
      <c r="G5" s="45"/>
      <c r="H5" s="45"/>
      <c r="I5" s="45"/>
      <c r="J5" s="46"/>
    </row>
    <row r="6" spans="1:10" s="9" customFormat="1" ht="24" customHeight="1">
      <c r="A6" s="23"/>
      <c r="B6" s="2"/>
      <c r="C6" s="8"/>
      <c r="D6" s="8"/>
      <c r="E6" s="8"/>
      <c r="F6" s="8"/>
      <c r="G6" s="44" t="s">
        <v>59</v>
      </c>
      <c r="H6" s="44" t="s">
        <v>59</v>
      </c>
      <c r="I6" s="44" t="s">
        <v>59</v>
      </c>
      <c r="J6" s="44" t="s">
        <v>59</v>
      </c>
    </row>
    <row r="7" spans="1:10" ht="18.75">
      <c r="A7" s="22"/>
      <c r="B7" s="2"/>
      <c r="C7" s="3"/>
      <c r="D7" s="3"/>
      <c r="E7" s="3"/>
      <c r="F7" s="3"/>
      <c r="G7" s="71" t="s">
        <v>59</v>
      </c>
      <c r="H7" s="71"/>
      <c r="I7" s="71"/>
      <c r="J7" s="72"/>
    </row>
    <row r="8" spans="1:10" s="1" customFormat="1" ht="23.25" customHeight="1">
      <c r="A8" s="36" t="s">
        <v>0</v>
      </c>
      <c r="B8" s="37" t="s">
        <v>3</v>
      </c>
      <c r="C8" s="37">
        <v>49.4</v>
      </c>
      <c r="D8" s="37" t="s">
        <v>6</v>
      </c>
      <c r="E8" s="4">
        <v>3.24</v>
      </c>
      <c r="F8" s="37">
        <f>7.8*2+6.4*2</f>
        <v>28.4</v>
      </c>
      <c r="G8" s="45"/>
      <c r="H8" s="45"/>
      <c r="I8" s="45"/>
      <c r="J8" s="46"/>
    </row>
    <row r="9" spans="1:10" s="9" customFormat="1" ht="23.25" customHeight="1">
      <c r="A9" s="23"/>
      <c r="B9" s="2"/>
      <c r="C9" s="8"/>
      <c r="D9" s="8"/>
      <c r="E9" s="8"/>
      <c r="F9" s="8"/>
      <c r="G9" s="44" t="s">
        <v>59</v>
      </c>
      <c r="H9" s="58"/>
      <c r="I9" s="44" t="s">
        <v>59</v>
      </c>
      <c r="J9" s="44" t="s">
        <v>59</v>
      </c>
    </row>
    <row r="10" spans="1:10" ht="18.75">
      <c r="A10" s="22"/>
      <c r="B10" s="2"/>
      <c r="C10" s="3"/>
      <c r="D10" s="3"/>
      <c r="E10" s="3"/>
      <c r="F10" s="3"/>
      <c r="G10" s="61" t="s">
        <v>59</v>
      </c>
      <c r="H10" s="62"/>
      <c r="I10" s="62"/>
      <c r="J10" s="63"/>
    </row>
    <row r="11" spans="1:10" s="1" customFormat="1" ht="21" customHeight="1">
      <c r="A11" s="36" t="s">
        <v>5</v>
      </c>
      <c r="B11" s="37" t="s">
        <v>4</v>
      </c>
      <c r="C11" s="37">
        <v>33.5</v>
      </c>
      <c r="D11" s="37" t="s">
        <v>6</v>
      </c>
      <c r="E11" s="4">
        <v>3.24</v>
      </c>
      <c r="F11" s="37">
        <v>23.6</v>
      </c>
      <c r="G11" s="45"/>
      <c r="H11" s="45"/>
      <c r="I11" s="45"/>
      <c r="J11" s="46"/>
    </row>
    <row r="12" spans="1:10" s="9" customFormat="1" ht="21" customHeight="1">
      <c r="A12" s="23"/>
      <c r="B12" s="2"/>
      <c r="C12" s="8"/>
      <c r="D12" s="8"/>
      <c r="E12" s="8"/>
      <c r="F12" s="8"/>
      <c r="G12" s="44" t="s">
        <v>59</v>
      </c>
      <c r="H12" s="58"/>
      <c r="I12" s="44" t="s">
        <v>59</v>
      </c>
      <c r="J12" s="44" t="s">
        <v>59</v>
      </c>
    </row>
    <row r="13" spans="1:10" ht="18.75">
      <c r="A13" s="22"/>
      <c r="B13" s="2"/>
      <c r="C13" s="3"/>
      <c r="D13" s="3"/>
      <c r="E13" s="3"/>
      <c r="F13" s="3"/>
      <c r="G13" s="61" t="s">
        <v>59</v>
      </c>
      <c r="H13" s="62"/>
      <c r="I13" s="62"/>
      <c r="J13" s="63"/>
    </row>
    <row r="14" spans="1:10" ht="21" customHeight="1">
      <c r="A14" s="36" t="s">
        <v>7</v>
      </c>
      <c r="B14" s="37" t="s">
        <v>8</v>
      </c>
      <c r="C14" s="37">
        <v>3.8</v>
      </c>
      <c r="D14" s="37" t="s">
        <v>6</v>
      </c>
      <c r="E14" s="4">
        <v>3.24</v>
      </c>
      <c r="F14" s="37">
        <v>8.5</v>
      </c>
      <c r="G14" s="45"/>
      <c r="H14" s="45"/>
      <c r="I14" s="45"/>
      <c r="J14" s="46"/>
    </row>
    <row r="15" spans="1:10" s="9" customFormat="1" ht="21" customHeight="1">
      <c r="A15" s="23"/>
      <c r="B15" s="2"/>
      <c r="C15" s="8"/>
      <c r="D15" s="8"/>
      <c r="E15" s="8"/>
      <c r="F15" s="8"/>
      <c r="G15" s="44" t="s">
        <v>59</v>
      </c>
      <c r="H15" s="44" t="s">
        <v>59</v>
      </c>
      <c r="I15" s="44" t="s">
        <v>59</v>
      </c>
      <c r="J15" s="44" t="s">
        <v>59</v>
      </c>
    </row>
    <row r="16" spans="1:10" ht="18.75">
      <c r="A16" s="22"/>
      <c r="B16" s="2"/>
      <c r="C16" s="3"/>
      <c r="D16" s="3"/>
      <c r="E16" s="3"/>
      <c r="F16" s="3"/>
      <c r="G16" s="61" t="s">
        <v>59</v>
      </c>
      <c r="H16" s="62"/>
      <c r="I16" s="62"/>
      <c r="J16" s="63"/>
    </row>
    <row r="17" spans="1:10" s="1" customFormat="1" ht="18" customHeight="1">
      <c r="A17" s="36" t="s">
        <v>9</v>
      </c>
      <c r="B17" s="37" t="s">
        <v>10</v>
      </c>
      <c r="C17" s="37">
        <v>4.7</v>
      </c>
      <c r="D17" s="37" t="s">
        <v>6</v>
      </c>
      <c r="E17" s="37">
        <v>3.24</v>
      </c>
      <c r="F17" s="37">
        <v>4</v>
      </c>
      <c r="G17" s="45"/>
      <c r="H17" s="45"/>
      <c r="I17" s="45"/>
      <c r="J17" s="46"/>
    </row>
    <row r="18" spans="1:10" s="9" customFormat="1" ht="18" customHeight="1">
      <c r="A18" s="23"/>
      <c r="B18" s="2"/>
      <c r="C18" s="8"/>
      <c r="D18" s="8"/>
      <c r="E18" s="8"/>
      <c r="F18" s="8"/>
      <c r="G18" s="44" t="s">
        <v>59</v>
      </c>
      <c r="H18" s="58"/>
      <c r="I18" s="44" t="s">
        <v>59</v>
      </c>
      <c r="J18" s="44" t="s">
        <v>59</v>
      </c>
    </row>
    <row r="19" spans="1:10" ht="18.75">
      <c r="A19" s="22"/>
      <c r="B19" s="2"/>
      <c r="C19" s="3"/>
      <c r="D19" s="3"/>
      <c r="E19" s="3"/>
      <c r="F19" s="3"/>
      <c r="G19" s="61" t="s">
        <v>59</v>
      </c>
      <c r="H19" s="62"/>
      <c r="I19" s="62"/>
      <c r="J19" s="63"/>
    </row>
    <row r="20" spans="1:10" s="1" customFormat="1" ht="20.25" customHeight="1">
      <c r="A20" s="36" t="s">
        <v>11</v>
      </c>
      <c r="B20" s="37" t="s">
        <v>14</v>
      </c>
      <c r="C20" s="37">
        <v>21.1</v>
      </c>
      <c r="D20" s="37" t="s">
        <v>6</v>
      </c>
      <c r="E20" s="37">
        <v>3.24</v>
      </c>
      <c r="F20" s="37">
        <f>(0.12+0.7+0.51+0.28+0.13+1.94+0.85+0.8+0.12)*2+(1.17+1.67+0.15+1.37)*2</f>
        <v>19.619999999999997</v>
      </c>
      <c r="G20" s="45"/>
      <c r="H20" s="45"/>
      <c r="I20" s="45"/>
      <c r="J20" s="46"/>
    </row>
    <row r="21" spans="1:10" s="9" customFormat="1" ht="20.25" customHeight="1">
      <c r="A21" s="23"/>
      <c r="B21" s="2"/>
      <c r="C21" s="8"/>
      <c r="D21" s="8"/>
      <c r="E21" s="8"/>
      <c r="F21" s="8"/>
      <c r="G21" s="44" t="s">
        <v>59</v>
      </c>
      <c r="H21" s="58"/>
      <c r="I21" s="44" t="s">
        <v>59</v>
      </c>
      <c r="J21" s="44" t="s">
        <v>59</v>
      </c>
    </row>
    <row r="22" spans="1:10" ht="18.75">
      <c r="A22" s="22"/>
      <c r="B22" s="2"/>
      <c r="C22" s="3"/>
      <c r="D22" s="3"/>
      <c r="E22" s="3"/>
      <c r="F22" s="3"/>
      <c r="G22" s="61" t="s">
        <v>59</v>
      </c>
      <c r="H22" s="62"/>
      <c r="I22" s="62"/>
      <c r="J22" s="63"/>
    </row>
    <row r="23" spans="1:10" s="1" customFormat="1" ht="18.75" customHeight="1">
      <c r="A23" s="36" t="s">
        <v>15</v>
      </c>
      <c r="B23" s="37" t="s">
        <v>16</v>
      </c>
      <c r="C23" s="37">
        <v>6</v>
      </c>
      <c r="D23" s="37" t="s">
        <v>6</v>
      </c>
      <c r="E23" s="37">
        <v>3.24</v>
      </c>
      <c r="F23" s="37">
        <f>2*(4.46+1.33)</f>
        <v>11.58</v>
      </c>
      <c r="G23" s="45"/>
      <c r="H23" s="45"/>
      <c r="I23" s="45"/>
      <c r="J23" s="46"/>
    </row>
    <row r="24" spans="1:10" s="9" customFormat="1" ht="18.75" customHeight="1">
      <c r="A24" s="23"/>
      <c r="B24" s="2"/>
      <c r="C24" s="8"/>
      <c r="D24" s="8"/>
      <c r="E24" s="8"/>
      <c r="F24" s="8"/>
      <c r="G24" s="44" t="s">
        <v>59</v>
      </c>
      <c r="H24" s="58"/>
      <c r="I24" s="44" t="s">
        <v>59</v>
      </c>
      <c r="J24" s="44" t="s">
        <v>59</v>
      </c>
    </row>
    <row r="25" spans="1:10" ht="18.75">
      <c r="A25" s="22"/>
      <c r="B25" s="2"/>
      <c r="C25" s="3"/>
      <c r="D25" s="3"/>
      <c r="E25" s="3"/>
      <c r="F25" s="3"/>
      <c r="G25" s="61" t="s">
        <v>59</v>
      </c>
      <c r="H25" s="62"/>
      <c r="I25" s="62"/>
      <c r="J25" s="63"/>
    </row>
    <row r="26" spans="1:10" s="1" customFormat="1" ht="18" customHeight="1">
      <c r="A26" s="36" t="s">
        <v>12</v>
      </c>
      <c r="B26" s="37" t="s">
        <v>13</v>
      </c>
      <c r="C26" s="37">
        <v>70</v>
      </c>
      <c r="D26" s="37" t="s">
        <v>6</v>
      </c>
      <c r="E26" s="4">
        <v>3.24</v>
      </c>
      <c r="F26" s="37">
        <f>2*(8.48+0.63+2.58+1.68+2.58+0.76)</f>
        <v>33.42</v>
      </c>
      <c r="G26" s="45"/>
      <c r="H26" s="45"/>
      <c r="I26" s="45"/>
      <c r="J26" s="46"/>
    </row>
    <row r="27" spans="1:10" s="9" customFormat="1" ht="18" customHeight="1">
      <c r="A27" s="23"/>
      <c r="B27" s="2"/>
      <c r="C27" s="8"/>
      <c r="D27" s="8"/>
      <c r="E27" s="8"/>
      <c r="F27" s="8"/>
      <c r="G27" s="44" t="s">
        <v>59</v>
      </c>
      <c r="H27" s="58"/>
      <c r="I27" s="44" t="s">
        <v>59</v>
      </c>
      <c r="J27" s="44" t="s">
        <v>59</v>
      </c>
    </row>
    <row r="28" spans="1:10" ht="19.5" thickBot="1">
      <c r="A28" s="24"/>
      <c r="B28" s="25"/>
      <c r="C28" s="26"/>
      <c r="D28" s="26"/>
      <c r="E28" s="26"/>
      <c r="F28" s="26"/>
      <c r="G28" s="61" t="s">
        <v>59</v>
      </c>
      <c r="H28" s="62"/>
      <c r="I28" s="62"/>
      <c r="J28" s="63"/>
    </row>
    <row r="29" spans="1:10" s="9" customFormat="1" ht="18" customHeight="1" thickBot="1">
      <c r="A29" s="38"/>
      <c r="B29" s="38"/>
      <c r="C29" s="73">
        <f>SUM(C26,C23,C20,C17,C14,C11,C8,C5)</f>
        <v>211.7</v>
      </c>
      <c r="D29" s="75" t="s">
        <v>23</v>
      </c>
      <c r="E29" s="76"/>
      <c r="F29" s="79" t="s">
        <v>47</v>
      </c>
      <c r="G29" s="47" t="s">
        <v>59</v>
      </c>
      <c r="H29" s="47" t="s">
        <v>59</v>
      </c>
      <c r="I29" s="47" t="s">
        <v>59</v>
      </c>
      <c r="J29" s="47" t="s">
        <v>59</v>
      </c>
    </row>
    <row r="30" spans="1:10" s="9" customFormat="1" ht="18" customHeight="1" thickBot="1">
      <c r="A30" s="38"/>
      <c r="B30" s="38"/>
      <c r="C30" s="74"/>
      <c r="D30" s="77"/>
      <c r="E30" s="78"/>
      <c r="F30" s="80"/>
      <c r="G30" s="81" t="s">
        <v>59</v>
      </c>
      <c r="H30" s="81"/>
      <c r="I30" s="81"/>
      <c r="J30" s="81"/>
    </row>
    <row r="31" spans="1:10" ht="15" thickBot="1">
      <c r="A31" s="7"/>
      <c r="B31" s="7"/>
      <c r="C31" s="7"/>
      <c r="D31" s="7"/>
      <c r="E31" s="7"/>
      <c r="F31" s="7"/>
      <c r="G31" s="6"/>
      <c r="H31" s="6"/>
      <c r="I31" s="6"/>
      <c r="J31" s="6"/>
    </row>
    <row r="32" spans="1:10" ht="18">
      <c r="A32" s="66" t="s">
        <v>50</v>
      </c>
      <c r="B32" s="67"/>
      <c r="C32" s="67"/>
      <c r="D32" s="67"/>
      <c r="E32" s="67"/>
      <c r="F32" s="67"/>
      <c r="G32" s="67"/>
      <c r="H32" s="67"/>
      <c r="I32" s="67"/>
      <c r="J32" s="68"/>
    </row>
    <row r="33" spans="1:10" s="10" customFormat="1" ht="15">
      <c r="A33" s="20" t="s">
        <v>48</v>
      </c>
      <c r="B33" s="3"/>
      <c r="C33" s="69" t="s">
        <v>20</v>
      </c>
      <c r="D33" s="70"/>
      <c r="E33" s="3" t="s">
        <v>21</v>
      </c>
      <c r="F33" s="3" t="s">
        <v>22</v>
      </c>
      <c r="G33" s="5" t="s">
        <v>17</v>
      </c>
      <c r="H33" s="5" t="s">
        <v>18</v>
      </c>
      <c r="I33" s="5" t="s">
        <v>46</v>
      </c>
      <c r="J33" s="21" t="s">
        <v>19</v>
      </c>
    </row>
    <row r="34" spans="1:10" s="1" customFormat="1" ht="18" customHeight="1">
      <c r="A34" s="36" t="s">
        <v>24</v>
      </c>
      <c r="B34" s="37" t="s">
        <v>25</v>
      </c>
      <c r="C34" s="37">
        <v>4.7</v>
      </c>
      <c r="D34" s="37" t="s">
        <v>6</v>
      </c>
      <c r="E34" s="4">
        <v>2.82</v>
      </c>
      <c r="F34" s="37">
        <f>2*(0.23+0.8+1.34+0.35+1.13+0.52)</f>
        <v>8.74</v>
      </c>
      <c r="G34" s="45"/>
      <c r="H34" s="45"/>
      <c r="I34" s="45"/>
      <c r="J34" s="46"/>
    </row>
    <row r="35" spans="1:10" s="9" customFormat="1" ht="18" customHeight="1">
      <c r="A35" s="23"/>
      <c r="B35" s="2"/>
      <c r="C35" s="8"/>
      <c r="D35" s="8"/>
      <c r="E35" s="8"/>
      <c r="F35" s="8"/>
      <c r="G35" s="44" t="s">
        <v>59</v>
      </c>
      <c r="H35" s="58"/>
      <c r="I35" s="44" t="s">
        <v>59</v>
      </c>
      <c r="J35" s="44" t="s">
        <v>59</v>
      </c>
    </row>
    <row r="36" spans="1:10" ht="18.75">
      <c r="A36" s="22"/>
      <c r="B36" s="2"/>
      <c r="C36" s="3"/>
      <c r="D36" s="3"/>
      <c r="E36" s="3"/>
      <c r="F36" s="3"/>
      <c r="G36" s="61" t="s">
        <v>59</v>
      </c>
      <c r="H36" s="62"/>
      <c r="I36" s="62"/>
      <c r="J36" s="63"/>
    </row>
    <row r="37" spans="1:10" s="1" customFormat="1" ht="26.25" customHeight="1">
      <c r="A37" s="36" t="s">
        <v>26</v>
      </c>
      <c r="B37" s="37" t="s">
        <v>27</v>
      </c>
      <c r="C37" s="37">
        <v>31.2</v>
      </c>
      <c r="D37" s="37" t="s">
        <v>6</v>
      </c>
      <c r="E37" s="4">
        <v>2.82</v>
      </c>
      <c r="F37" s="37">
        <f>7.19+7.19+4.47+4.47+1.31+1.31+0.59+0.59</f>
        <v>27.119999999999997</v>
      </c>
      <c r="G37" s="45"/>
      <c r="H37" s="45"/>
      <c r="I37" s="45"/>
      <c r="J37" s="46"/>
    </row>
    <row r="38" spans="1:10" s="9" customFormat="1" ht="26.25" customHeight="1">
      <c r="A38" s="23"/>
      <c r="B38" s="2"/>
      <c r="C38" s="8"/>
      <c r="D38" s="8"/>
      <c r="E38" s="8"/>
      <c r="F38" s="8"/>
      <c r="G38" s="44" t="s">
        <v>59</v>
      </c>
      <c r="H38" s="58"/>
      <c r="I38" s="44" t="s">
        <v>59</v>
      </c>
      <c r="J38" s="44" t="s">
        <v>59</v>
      </c>
    </row>
    <row r="39" spans="1:10" ht="18.75">
      <c r="A39" s="22"/>
      <c r="B39" s="2"/>
      <c r="C39" s="3"/>
      <c r="D39" s="3"/>
      <c r="E39" s="3"/>
      <c r="F39" s="3"/>
      <c r="G39" s="61" t="s">
        <v>59</v>
      </c>
      <c r="H39" s="62"/>
      <c r="I39" s="62"/>
      <c r="J39" s="63"/>
    </row>
    <row r="40" spans="1:10" ht="23.25" customHeight="1">
      <c r="A40" s="36" t="s">
        <v>28</v>
      </c>
      <c r="B40" s="37" t="s">
        <v>29</v>
      </c>
      <c r="C40" s="37">
        <v>23.9</v>
      </c>
      <c r="D40" s="37" t="s">
        <v>6</v>
      </c>
      <c r="E40" s="4">
        <v>2.82</v>
      </c>
      <c r="F40" s="37">
        <f>2*(4.24+3.63+3.37)</f>
        <v>22.48</v>
      </c>
      <c r="G40" s="45"/>
      <c r="H40" s="45"/>
      <c r="I40" s="45"/>
      <c r="J40" s="46"/>
    </row>
    <row r="41" spans="1:10" s="9" customFormat="1" ht="23.25" customHeight="1">
      <c r="A41" s="23"/>
      <c r="B41" s="2"/>
      <c r="C41" s="8"/>
      <c r="D41" s="8"/>
      <c r="E41" s="8"/>
      <c r="F41" s="8"/>
      <c r="G41" s="44" t="s">
        <v>59</v>
      </c>
      <c r="H41" s="44" t="s">
        <v>59</v>
      </c>
      <c r="I41" s="44" t="s">
        <v>59</v>
      </c>
      <c r="J41" s="44" t="s">
        <v>59</v>
      </c>
    </row>
    <row r="42" spans="1:10" ht="23.25" customHeight="1">
      <c r="A42" s="22"/>
      <c r="B42" s="2"/>
      <c r="C42" s="3"/>
      <c r="D42" s="3"/>
      <c r="E42" s="3"/>
      <c r="F42" s="3"/>
      <c r="G42" s="61" t="s">
        <v>59</v>
      </c>
      <c r="H42" s="62"/>
      <c r="I42" s="62"/>
      <c r="J42" s="63"/>
    </row>
    <row r="43" spans="1:10" s="1" customFormat="1" ht="23.25" customHeight="1">
      <c r="A43" s="36" t="s">
        <v>30</v>
      </c>
      <c r="B43" s="37" t="s">
        <v>3</v>
      </c>
      <c r="C43" s="37">
        <v>49.6</v>
      </c>
      <c r="D43" s="37" t="s">
        <v>6</v>
      </c>
      <c r="E43" s="4">
        <v>2.82</v>
      </c>
      <c r="F43" s="37">
        <f>2*(6.35+7.85)</f>
        <v>28.4</v>
      </c>
      <c r="G43" s="45"/>
      <c r="H43" s="45"/>
      <c r="I43" s="45"/>
      <c r="J43" s="46"/>
    </row>
    <row r="44" spans="1:10" s="9" customFormat="1" ht="23.25" customHeight="1">
      <c r="A44" s="23"/>
      <c r="B44" s="2"/>
      <c r="C44" s="8"/>
      <c r="D44" s="8"/>
      <c r="E44" s="8"/>
      <c r="F44" s="8"/>
      <c r="G44" s="44" t="s">
        <v>59</v>
      </c>
      <c r="H44" s="58"/>
      <c r="I44" s="44" t="s">
        <v>59</v>
      </c>
      <c r="J44" s="44" t="s">
        <v>59</v>
      </c>
    </row>
    <row r="45" spans="1:10" ht="23.25" customHeight="1">
      <c r="A45" s="22"/>
      <c r="B45" s="2"/>
      <c r="C45" s="3"/>
      <c r="D45" s="3"/>
      <c r="E45" s="3"/>
      <c r="F45" s="3"/>
      <c r="G45" s="61" t="s">
        <v>59</v>
      </c>
      <c r="H45" s="62"/>
      <c r="I45" s="62"/>
      <c r="J45" s="63"/>
    </row>
    <row r="46" spans="1:10" s="1" customFormat="1" ht="23.25" customHeight="1">
      <c r="A46" s="36" t="s">
        <v>31</v>
      </c>
      <c r="B46" s="37" t="s">
        <v>3</v>
      </c>
      <c r="C46" s="37">
        <v>33.4</v>
      </c>
      <c r="D46" s="37" t="s">
        <v>6</v>
      </c>
      <c r="E46" s="4">
        <v>2.82</v>
      </c>
      <c r="F46" s="37">
        <f>2*(4.46+7.51)</f>
        <v>23.939999999999998</v>
      </c>
      <c r="G46" s="45"/>
      <c r="H46" s="45"/>
      <c r="I46" s="45"/>
      <c r="J46" s="46"/>
    </row>
    <row r="47" spans="1:10" s="9" customFormat="1" ht="23.25" customHeight="1">
      <c r="A47" s="23"/>
      <c r="B47" s="2"/>
      <c r="C47" s="8"/>
      <c r="D47" s="8"/>
      <c r="E47" s="8"/>
      <c r="F47" s="8"/>
      <c r="G47" s="44" t="s">
        <v>59</v>
      </c>
      <c r="H47" s="58" t="s">
        <v>59</v>
      </c>
      <c r="I47" s="44" t="s">
        <v>59</v>
      </c>
      <c r="J47" s="44" t="s">
        <v>59</v>
      </c>
    </row>
    <row r="48" spans="1:10" ht="23.25" customHeight="1">
      <c r="A48" s="22"/>
      <c r="B48" s="2"/>
      <c r="C48" s="3"/>
      <c r="D48" s="3"/>
      <c r="E48" s="3"/>
      <c r="F48" s="3"/>
      <c r="G48" s="61" t="s">
        <v>59</v>
      </c>
      <c r="H48" s="62"/>
      <c r="I48" s="62"/>
      <c r="J48" s="63"/>
    </row>
    <row r="49" spans="1:10" s="1" customFormat="1" ht="23.25" customHeight="1">
      <c r="A49" s="36" t="s">
        <v>35</v>
      </c>
      <c r="B49" s="37" t="s">
        <v>3</v>
      </c>
      <c r="C49" s="37">
        <v>37.200000000000003</v>
      </c>
      <c r="D49" s="37" t="s">
        <v>6</v>
      </c>
      <c r="E49" s="4">
        <v>2.82</v>
      </c>
      <c r="F49" s="37">
        <f>2*(6.81+4.57)</f>
        <v>22.759999999999998</v>
      </c>
      <c r="G49" s="45"/>
      <c r="H49" s="45"/>
      <c r="I49" s="45"/>
      <c r="J49" s="46"/>
    </row>
    <row r="50" spans="1:10" s="9" customFormat="1" ht="23.25" customHeight="1">
      <c r="A50" s="23"/>
      <c r="B50" s="2"/>
      <c r="C50" s="8"/>
      <c r="D50" s="8"/>
      <c r="E50" s="8"/>
      <c r="F50" s="8"/>
      <c r="G50" s="44" t="s">
        <v>59</v>
      </c>
      <c r="H50" s="58"/>
      <c r="I50" s="44" t="s">
        <v>59</v>
      </c>
      <c r="J50" s="44" t="s">
        <v>59</v>
      </c>
    </row>
    <row r="51" spans="1:10" ht="23.25" customHeight="1">
      <c r="A51" s="22"/>
      <c r="B51" s="2"/>
      <c r="C51" s="3"/>
      <c r="D51" s="3"/>
      <c r="E51" s="3"/>
      <c r="F51" s="3"/>
      <c r="G51" s="61" t="s">
        <v>59</v>
      </c>
      <c r="H51" s="62"/>
      <c r="I51" s="62"/>
      <c r="J51" s="63"/>
    </row>
    <row r="52" spans="1:10" s="1" customFormat="1" ht="23.25" customHeight="1">
      <c r="A52" s="36" t="s">
        <v>36</v>
      </c>
      <c r="B52" s="37" t="s">
        <v>2</v>
      </c>
      <c r="C52" s="37">
        <v>49.5</v>
      </c>
      <c r="D52" s="37" t="s">
        <v>6</v>
      </c>
      <c r="E52" s="4">
        <v>2.82</v>
      </c>
      <c r="F52" s="37">
        <f>2*(3+8.28+0.54+0.27+2.71+2.7)</f>
        <v>35</v>
      </c>
      <c r="G52" s="45"/>
      <c r="H52" s="45"/>
      <c r="I52" s="45"/>
      <c r="J52" s="46"/>
    </row>
    <row r="53" spans="1:10" s="9" customFormat="1" ht="23.25" customHeight="1">
      <c r="A53" s="23"/>
      <c r="B53" s="2"/>
      <c r="C53" s="8"/>
      <c r="D53" s="8"/>
      <c r="E53" s="8"/>
      <c r="F53" s="8"/>
      <c r="G53" s="44" t="s">
        <v>59</v>
      </c>
      <c r="H53" s="58"/>
      <c r="I53" s="44" t="s">
        <v>59</v>
      </c>
      <c r="J53" s="44" t="s">
        <v>59</v>
      </c>
    </row>
    <row r="54" spans="1:10" ht="19.5" thickBot="1">
      <c r="A54" s="24"/>
      <c r="B54" s="25"/>
      <c r="C54" s="26"/>
      <c r="D54" s="26"/>
      <c r="E54" s="26"/>
      <c r="F54" s="26"/>
      <c r="G54" s="61" t="s">
        <v>59</v>
      </c>
      <c r="H54" s="62"/>
      <c r="I54" s="62"/>
      <c r="J54" s="63"/>
    </row>
    <row r="55" spans="1:10" s="9" customFormat="1" ht="18" customHeight="1" thickBot="1">
      <c r="A55" s="38"/>
      <c r="B55" s="38"/>
      <c r="C55" s="73">
        <f>SUM(C34,C37,C40,C43,C46,C49,C52)</f>
        <v>229.5</v>
      </c>
      <c r="D55" s="75" t="s">
        <v>23</v>
      </c>
      <c r="E55" s="76"/>
      <c r="F55" s="79" t="s">
        <v>47</v>
      </c>
      <c r="G55" s="48" t="s">
        <v>59</v>
      </c>
      <c r="H55" s="48" t="s">
        <v>59</v>
      </c>
      <c r="I55" s="48" t="s">
        <v>59</v>
      </c>
      <c r="J55" s="48" t="s">
        <v>59</v>
      </c>
    </row>
    <row r="56" spans="1:10" s="9" customFormat="1" ht="18" customHeight="1" thickBot="1">
      <c r="A56" s="38"/>
      <c r="B56" s="38"/>
      <c r="C56" s="74"/>
      <c r="D56" s="77"/>
      <c r="E56" s="78"/>
      <c r="F56" s="80"/>
      <c r="G56" s="81" t="s">
        <v>60</v>
      </c>
      <c r="H56" s="81"/>
      <c r="I56" s="81"/>
      <c r="J56" s="81"/>
    </row>
    <row r="57" spans="1:10" ht="15" customHeight="1" thickBot="1">
      <c r="A57" s="7"/>
      <c r="B57" s="7"/>
      <c r="C57" s="7"/>
      <c r="D57" s="7"/>
      <c r="E57" s="7"/>
      <c r="F57" s="7"/>
      <c r="G57" s="6"/>
      <c r="H57" s="6"/>
      <c r="I57" s="6"/>
      <c r="J57" s="6"/>
    </row>
    <row r="58" spans="1:10" s="1" customFormat="1" ht="18">
      <c r="A58" s="82" t="s">
        <v>51</v>
      </c>
      <c r="B58" s="83"/>
      <c r="C58" s="83"/>
      <c r="D58" s="83"/>
      <c r="E58" s="83"/>
      <c r="F58" s="83"/>
      <c r="G58" s="83"/>
      <c r="H58" s="83"/>
      <c r="I58" s="83"/>
      <c r="J58" s="84"/>
    </row>
    <row r="59" spans="1:10" ht="56.25" customHeight="1">
      <c r="A59" s="28"/>
      <c r="B59" s="17" t="s">
        <v>37</v>
      </c>
      <c r="C59" s="37">
        <v>306.58999999999997</v>
      </c>
      <c r="D59" s="37" t="s">
        <v>38</v>
      </c>
      <c r="E59" s="106">
        <v>27.86</v>
      </c>
      <c r="F59" s="107"/>
      <c r="G59" s="107"/>
      <c r="H59" s="107"/>
      <c r="I59" s="108"/>
      <c r="J59" s="44" t="s">
        <v>59</v>
      </c>
    </row>
    <row r="60" spans="1:10" ht="30" customHeight="1">
      <c r="A60" s="28"/>
      <c r="B60" s="17" t="s">
        <v>39</v>
      </c>
      <c r="C60" s="37">
        <v>306.58999999999997</v>
      </c>
      <c r="D60" s="37" t="s">
        <v>38</v>
      </c>
      <c r="E60" s="109"/>
      <c r="F60" s="110"/>
      <c r="G60" s="110"/>
      <c r="H60" s="110"/>
      <c r="I60" s="111"/>
      <c r="J60" s="44" t="s">
        <v>59</v>
      </c>
    </row>
    <row r="61" spans="1:10" ht="30" customHeight="1">
      <c r="A61" s="28"/>
      <c r="B61" s="17" t="s">
        <v>40</v>
      </c>
      <c r="C61" s="37">
        <v>306.58999999999997</v>
      </c>
      <c r="D61" s="37" t="s">
        <v>38</v>
      </c>
      <c r="E61" s="109"/>
      <c r="F61" s="110"/>
      <c r="G61" s="110"/>
      <c r="H61" s="110"/>
      <c r="I61" s="111"/>
      <c r="J61" s="44" t="s">
        <v>59</v>
      </c>
    </row>
    <row r="62" spans="1:10" ht="44.25" customHeight="1">
      <c r="A62" s="28"/>
      <c r="B62" s="17" t="s">
        <v>41</v>
      </c>
      <c r="C62" s="37">
        <v>34.43</v>
      </c>
      <c r="D62" s="37" t="s">
        <v>38</v>
      </c>
      <c r="E62" s="109"/>
      <c r="F62" s="110"/>
      <c r="G62" s="110"/>
      <c r="H62" s="110"/>
      <c r="I62" s="111"/>
      <c r="J62" s="44" t="s">
        <v>59</v>
      </c>
    </row>
    <row r="63" spans="1:10" ht="36" customHeight="1">
      <c r="A63" s="28"/>
      <c r="B63" s="17" t="s">
        <v>42</v>
      </c>
      <c r="C63" s="37">
        <v>66.5</v>
      </c>
      <c r="D63" s="37" t="s">
        <v>38</v>
      </c>
      <c r="E63" s="109"/>
      <c r="F63" s="110"/>
      <c r="G63" s="110"/>
      <c r="H63" s="110"/>
      <c r="I63" s="111"/>
      <c r="J63" s="44" t="s">
        <v>59</v>
      </c>
    </row>
    <row r="64" spans="1:10" ht="51.75" customHeight="1">
      <c r="A64" s="28"/>
      <c r="B64" s="17" t="s">
        <v>43</v>
      </c>
      <c r="C64" s="37">
        <v>96.4</v>
      </c>
      <c r="D64" s="37" t="s">
        <v>44</v>
      </c>
      <c r="E64" s="109"/>
      <c r="F64" s="110"/>
      <c r="G64" s="110"/>
      <c r="H64" s="110"/>
      <c r="I64" s="111"/>
      <c r="J64" s="44" t="s">
        <v>59</v>
      </c>
    </row>
    <row r="65" spans="1:10" ht="16.5" thickBot="1">
      <c r="A65" s="29"/>
      <c r="B65" s="30" t="s">
        <v>45</v>
      </c>
      <c r="C65" s="19"/>
      <c r="D65" s="19"/>
      <c r="E65" s="112"/>
      <c r="F65" s="113"/>
      <c r="G65" s="113"/>
      <c r="H65" s="113"/>
      <c r="I65" s="114"/>
      <c r="J65" s="44" t="s">
        <v>59</v>
      </c>
    </row>
    <row r="66" spans="1:10" ht="30" customHeight="1" thickBot="1">
      <c r="A66" s="18"/>
      <c r="B66" s="18"/>
      <c r="C66" s="18"/>
      <c r="D66" s="18"/>
      <c r="E66" s="18"/>
      <c r="F66" s="18"/>
      <c r="G66" s="27"/>
      <c r="H66" s="50"/>
      <c r="I66" s="49" t="s">
        <v>47</v>
      </c>
      <c r="J66" s="57" t="s">
        <v>59</v>
      </c>
    </row>
    <row r="67" spans="1:10" s="7" customFormat="1" ht="13.5" customHeight="1">
      <c r="A67" s="18"/>
      <c r="B67" s="18"/>
      <c r="C67" s="18"/>
      <c r="D67" s="18"/>
      <c r="E67" s="18"/>
      <c r="F67" s="18"/>
      <c r="G67" s="27"/>
      <c r="H67" s="27"/>
      <c r="I67" s="52"/>
      <c r="J67" s="60"/>
    </row>
    <row r="68" spans="1:10" s="7" customFormat="1" ht="13.5" customHeight="1" thickBot="1">
      <c r="A68" s="18"/>
      <c r="B68" s="18"/>
      <c r="C68" s="18"/>
      <c r="D68" s="18"/>
      <c r="E68" s="18"/>
      <c r="F68" s="18"/>
      <c r="G68" s="27"/>
      <c r="H68" s="51"/>
      <c r="I68" s="52"/>
      <c r="J68" s="59"/>
    </row>
    <row r="69" spans="1:10" s="15" customFormat="1" ht="21" customHeight="1">
      <c r="A69" s="82" t="s">
        <v>54</v>
      </c>
      <c r="B69" s="83"/>
      <c r="C69" s="83"/>
      <c r="D69" s="83"/>
      <c r="E69" s="83"/>
      <c r="F69" s="83"/>
      <c r="G69" s="83"/>
      <c r="H69" s="83"/>
      <c r="I69" s="83"/>
      <c r="J69" s="84"/>
    </row>
    <row r="70" spans="1:10" s="10" customFormat="1" ht="71.25" customHeight="1" thickBot="1">
      <c r="A70" s="29"/>
      <c r="B70" s="30" t="s">
        <v>55</v>
      </c>
      <c r="C70" s="42">
        <v>1</v>
      </c>
      <c r="D70" s="42" t="s">
        <v>56</v>
      </c>
      <c r="E70" s="100"/>
      <c r="F70" s="101"/>
      <c r="G70" s="101"/>
      <c r="H70" s="101"/>
      <c r="I70" s="102"/>
      <c r="J70" s="44" t="s">
        <v>59</v>
      </c>
    </row>
    <row r="71" spans="1:10" s="12" customFormat="1" ht="43.5" customHeight="1" thickBot="1">
      <c r="A71" s="18"/>
      <c r="B71" s="18"/>
      <c r="C71" s="18"/>
      <c r="D71" s="18"/>
      <c r="E71" s="18"/>
      <c r="F71" s="18"/>
      <c r="G71" s="27"/>
      <c r="H71" s="27"/>
      <c r="I71" s="27"/>
      <c r="J71" s="57" t="s">
        <v>59</v>
      </c>
    </row>
    <row r="72" spans="1:10" s="12" customFormat="1" ht="21" customHeight="1" thickBot="1">
      <c r="A72" s="18"/>
      <c r="B72" s="18"/>
      <c r="C72" s="18"/>
      <c r="D72" s="18"/>
      <c r="E72" s="18"/>
      <c r="F72" s="18"/>
      <c r="G72" s="27"/>
      <c r="H72" s="27"/>
      <c r="I72" s="27"/>
      <c r="J72" s="43"/>
    </row>
    <row r="73" spans="1:10" s="15" customFormat="1" ht="22.5" customHeight="1">
      <c r="A73" s="85" t="s">
        <v>52</v>
      </c>
      <c r="B73" s="86"/>
      <c r="C73" s="86"/>
      <c r="D73" s="86"/>
      <c r="E73" s="86"/>
      <c r="F73" s="86"/>
      <c r="G73" s="86"/>
      <c r="H73" s="86"/>
      <c r="I73" s="86"/>
      <c r="J73" s="87"/>
    </row>
    <row r="74" spans="1:10" s="15" customFormat="1" ht="18.75" customHeight="1">
      <c r="A74" s="20"/>
      <c r="B74" s="3"/>
      <c r="C74" s="69" t="s">
        <v>20</v>
      </c>
      <c r="D74" s="70"/>
      <c r="E74" s="3" t="s">
        <v>21</v>
      </c>
      <c r="F74" s="3" t="s">
        <v>22</v>
      </c>
      <c r="G74" s="5" t="s">
        <v>17</v>
      </c>
      <c r="H74" s="5" t="s">
        <v>18</v>
      </c>
      <c r="I74" s="5" t="s">
        <v>46</v>
      </c>
      <c r="J74" s="21" t="s">
        <v>19</v>
      </c>
    </row>
    <row r="75" spans="1:10" s="15" customFormat="1" ht="22.5" customHeight="1">
      <c r="A75" s="39" t="s">
        <v>32</v>
      </c>
      <c r="B75" s="41" t="s">
        <v>33</v>
      </c>
      <c r="C75" s="40">
        <v>15.8</v>
      </c>
      <c r="D75" s="40" t="s">
        <v>34</v>
      </c>
      <c r="E75" s="11">
        <v>2.82</v>
      </c>
      <c r="F75" s="40">
        <f>2*(5.49+2.89)</f>
        <v>16.760000000000002</v>
      </c>
      <c r="G75" s="45"/>
      <c r="H75" s="45"/>
      <c r="I75" s="45"/>
      <c r="J75" s="46"/>
    </row>
    <row r="76" spans="1:10" ht="15.75">
      <c r="A76" s="32"/>
      <c r="B76" s="13"/>
      <c r="C76" s="16"/>
      <c r="D76" s="16"/>
      <c r="E76" s="16"/>
      <c r="F76" s="16"/>
      <c r="G76" s="44" t="s">
        <v>59</v>
      </c>
      <c r="H76" s="58"/>
      <c r="I76" s="44" t="s">
        <v>59</v>
      </c>
      <c r="J76" s="44" t="s">
        <v>59</v>
      </c>
    </row>
    <row r="77" spans="1:10" ht="18.75">
      <c r="A77" s="31"/>
      <c r="B77" s="13"/>
      <c r="C77" s="14"/>
      <c r="D77" s="14"/>
      <c r="E77" s="14"/>
      <c r="F77" s="14"/>
      <c r="G77" s="61" t="s">
        <v>59</v>
      </c>
      <c r="H77" s="62"/>
      <c r="I77" s="62"/>
      <c r="J77" s="63"/>
    </row>
    <row r="78" spans="1:10" s="15" customFormat="1" ht="22.5" customHeight="1">
      <c r="A78" s="53" t="s">
        <v>32</v>
      </c>
      <c r="B78" s="54" t="s">
        <v>33</v>
      </c>
      <c r="C78" s="55">
        <v>23</v>
      </c>
      <c r="D78" s="55" t="s">
        <v>34</v>
      </c>
      <c r="E78" s="56">
        <v>2.82</v>
      </c>
      <c r="F78" s="55">
        <v>19.32</v>
      </c>
      <c r="G78" s="45"/>
      <c r="H78" s="45"/>
      <c r="I78" s="45"/>
      <c r="J78" s="46"/>
    </row>
    <row r="79" spans="1:10" s="7" customFormat="1" ht="15.75">
      <c r="A79" s="32"/>
      <c r="B79" s="13"/>
      <c r="C79" s="16"/>
      <c r="D79" s="16"/>
      <c r="E79" s="16"/>
      <c r="F79" s="16"/>
      <c r="G79" s="44" t="s">
        <v>59</v>
      </c>
      <c r="H79" s="58"/>
      <c r="I79" s="44" t="s">
        <v>59</v>
      </c>
      <c r="J79" s="44" t="s">
        <v>59</v>
      </c>
    </row>
    <row r="80" spans="1:10" s="7" customFormat="1" ht="19.5" thickBot="1">
      <c r="A80" s="33"/>
      <c r="B80" s="34"/>
      <c r="C80" s="35"/>
      <c r="D80" s="35"/>
      <c r="E80" s="35"/>
      <c r="F80" s="35"/>
      <c r="G80" s="61" t="s">
        <v>59</v>
      </c>
      <c r="H80" s="62"/>
      <c r="I80" s="62"/>
      <c r="J80" s="63"/>
    </row>
    <row r="81" spans="1:10" ht="16.5" customHeight="1" thickBot="1">
      <c r="A81" s="38"/>
      <c r="B81" s="38"/>
      <c r="C81" s="115">
        <f>SUM(C75,C78)</f>
        <v>38.799999999999997</v>
      </c>
      <c r="D81" s="116" t="s">
        <v>23</v>
      </c>
      <c r="E81" s="117"/>
      <c r="F81" s="79" t="s">
        <v>47</v>
      </c>
      <c r="G81" s="48" t="s">
        <v>59</v>
      </c>
      <c r="H81" s="48" t="s">
        <v>59</v>
      </c>
      <c r="I81" s="48" t="s">
        <v>59</v>
      </c>
      <c r="J81" s="48" t="s">
        <v>59</v>
      </c>
    </row>
    <row r="82" spans="1:10" ht="16.5" customHeight="1" thickBot="1">
      <c r="A82" s="38"/>
      <c r="B82" s="38"/>
      <c r="C82" s="74"/>
      <c r="D82" s="77"/>
      <c r="E82" s="78"/>
      <c r="F82" s="80"/>
      <c r="G82" s="81" t="s">
        <v>60</v>
      </c>
      <c r="H82" s="81"/>
      <c r="I82" s="81"/>
      <c r="J82" s="81"/>
    </row>
    <row r="83" spans="1:10" ht="15" thickBot="1">
      <c r="A83" s="7"/>
      <c r="B83" s="7"/>
      <c r="C83" s="7"/>
      <c r="D83" s="7"/>
      <c r="E83" s="7"/>
      <c r="F83" s="7"/>
      <c r="G83" s="6"/>
      <c r="H83" s="6"/>
      <c r="I83" s="6"/>
      <c r="J83" s="6"/>
    </row>
    <row r="84" spans="1:10" ht="18">
      <c r="A84" s="82" t="s">
        <v>57</v>
      </c>
      <c r="B84" s="83"/>
      <c r="C84" s="83"/>
      <c r="D84" s="83"/>
      <c r="E84" s="83"/>
      <c r="F84" s="83"/>
      <c r="G84" s="83"/>
      <c r="H84" s="83"/>
      <c r="I84" s="83"/>
      <c r="J84" s="84"/>
    </row>
    <row r="85" spans="1:10" ht="45" thickBot="1">
      <c r="A85" s="29"/>
      <c r="B85" s="30" t="s">
        <v>58</v>
      </c>
      <c r="C85" s="42">
        <v>1</v>
      </c>
      <c r="D85" s="42" t="s">
        <v>56</v>
      </c>
      <c r="E85" s="100"/>
      <c r="F85" s="101"/>
      <c r="G85" s="101"/>
      <c r="H85" s="101"/>
      <c r="I85" s="102"/>
      <c r="J85" s="44" t="s">
        <v>59</v>
      </c>
    </row>
    <row r="86" spans="1:10" ht="18.75" thickBot="1">
      <c r="A86" s="18"/>
      <c r="B86" s="18"/>
      <c r="C86" s="18"/>
      <c r="D86" s="18"/>
      <c r="E86" s="18"/>
      <c r="F86" s="18"/>
      <c r="G86" s="27"/>
      <c r="H86" s="27"/>
      <c r="I86" s="27"/>
      <c r="J86" s="57" t="s">
        <v>59</v>
      </c>
    </row>
    <row r="87" spans="1:10" ht="15" thickBot="1">
      <c r="A87" s="7"/>
      <c r="B87" s="7"/>
      <c r="C87" s="7"/>
      <c r="D87" s="7"/>
      <c r="E87" s="7"/>
      <c r="F87" s="7"/>
      <c r="G87" s="6"/>
      <c r="H87" s="6"/>
      <c r="I87" s="6"/>
      <c r="J87" s="6"/>
    </row>
    <row r="88" spans="1:10" ht="24" thickBot="1">
      <c r="A88" s="91" t="s">
        <v>64</v>
      </c>
      <c r="B88" s="92"/>
      <c r="C88" s="92"/>
      <c r="D88" s="92"/>
      <c r="E88" s="93"/>
      <c r="F88" s="88" t="s">
        <v>47</v>
      </c>
      <c r="G88" s="103" t="s">
        <v>61</v>
      </c>
      <c r="H88" s="104"/>
      <c r="I88" s="103" t="s">
        <v>59</v>
      </c>
      <c r="J88" s="105"/>
    </row>
    <row r="89" spans="1:10" ht="24" thickBot="1">
      <c r="A89" s="94"/>
      <c r="B89" s="95"/>
      <c r="C89" s="95"/>
      <c r="D89" s="95"/>
      <c r="E89" s="96"/>
      <c r="F89" s="89"/>
      <c r="G89" s="103" t="s">
        <v>62</v>
      </c>
      <c r="H89" s="104"/>
      <c r="I89" s="103" t="s">
        <v>59</v>
      </c>
      <c r="J89" s="105"/>
    </row>
    <row r="90" spans="1:10" ht="24" thickBot="1">
      <c r="A90" s="97"/>
      <c r="B90" s="98"/>
      <c r="C90" s="98"/>
      <c r="D90" s="98"/>
      <c r="E90" s="99"/>
      <c r="F90" s="90"/>
      <c r="G90" s="103" t="s">
        <v>63</v>
      </c>
      <c r="H90" s="104"/>
      <c r="I90" s="103" t="s">
        <v>59</v>
      </c>
      <c r="J90" s="105"/>
    </row>
  </sheetData>
  <mergeCells count="50">
    <mergeCell ref="A84:J84"/>
    <mergeCell ref="E59:I65"/>
    <mergeCell ref="E70:I70"/>
    <mergeCell ref="G80:J80"/>
    <mergeCell ref="G77:J77"/>
    <mergeCell ref="C81:C82"/>
    <mergeCell ref="D81:E82"/>
    <mergeCell ref="F81:F82"/>
    <mergeCell ref="G82:J82"/>
    <mergeCell ref="F88:F90"/>
    <mergeCell ref="A88:E90"/>
    <mergeCell ref="E85:I85"/>
    <mergeCell ref="G88:H88"/>
    <mergeCell ref="G89:H89"/>
    <mergeCell ref="G90:H90"/>
    <mergeCell ref="I88:J88"/>
    <mergeCell ref="I89:J89"/>
    <mergeCell ref="I90:J90"/>
    <mergeCell ref="A58:J58"/>
    <mergeCell ref="A69:J69"/>
    <mergeCell ref="A73:J73"/>
    <mergeCell ref="C74:D74"/>
    <mergeCell ref="G54:J54"/>
    <mergeCell ref="C55:C56"/>
    <mergeCell ref="D55:E56"/>
    <mergeCell ref="F55:F56"/>
    <mergeCell ref="G56:J56"/>
    <mergeCell ref="G51:J51"/>
    <mergeCell ref="G48:J48"/>
    <mergeCell ref="G45:J45"/>
    <mergeCell ref="G42:J42"/>
    <mergeCell ref="G36:J36"/>
    <mergeCell ref="G39:J39"/>
    <mergeCell ref="A32:J32"/>
    <mergeCell ref="C33:D33"/>
    <mergeCell ref="G28:J28"/>
    <mergeCell ref="C29:C30"/>
    <mergeCell ref="D29:E30"/>
    <mergeCell ref="F29:F30"/>
    <mergeCell ref="G30:J30"/>
    <mergeCell ref="G25:J25"/>
    <mergeCell ref="G22:J22"/>
    <mergeCell ref="G19:J19"/>
    <mergeCell ref="G16:J16"/>
    <mergeCell ref="A1:J2"/>
    <mergeCell ref="A3:J3"/>
    <mergeCell ref="C4:D4"/>
    <mergeCell ref="G7:J7"/>
    <mergeCell ref="G10:J10"/>
    <mergeCell ref="G13:J13"/>
  </mergeCells>
  <pageMargins left="0.7" right="0.7" top="0.75" bottom="0.75" header="0.3" footer="0.3"/>
  <pageSetup paperSize="9" scale="50" orientation="portrait" verticalDpi="0" r:id="rId1"/>
  <rowBreaks count="1" manualBreakCount="1">
    <brk id="6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Szczegółowy wykaz cen 8.1</vt:lpstr>
      <vt:lpstr>'Szczegółowy wykaz cen 8.1'!Obszar_wydruku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iwona</cp:lastModifiedBy>
  <cp:lastPrinted>2017-07-12T11:20:13Z</cp:lastPrinted>
  <dcterms:created xsi:type="dcterms:W3CDTF">2016-09-19T12:35:01Z</dcterms:created>
  <dcterms:modified xsi:type="dcterms:W3CDTF">2017-07-16T16:13:51Z</dcterms:modified>
</cp:coreProperties>
</file>